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A0566B39-9225-447A-8F3A-51808E3AB7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1" l="1"/>
  <c r="D99" i="1"/>
  <c r="C126" i="1"/>
  <c r="C119" i="1"/>
  <c r="C109" i="1"/>
  <c r="C99" i="1"/>
  <c r="C89" i="1"/>
  <c r="C74" i="1"/>
  <c r="C70" i="1"/>
  <c r="C65" i="1"/>
  <c r="C55" i="1"/>
  <c r="C46" i="1"/>
  <c r="C66" i="1" s="1"/>
  <c r="C37" i="1"/>
  <c r="C28" i="1"/>
  <c r="C32" i="1" s="1"/>
  <c r="C20" i="1"/>
  <c r="C16" i="1"/>
  <c r="C10" i="1"/>
  <c r="C22" i="1" s="1"/>
  <c r="E97" i="1"/>
  <c r="E90" i="1"/>
  <c r="E69" i="1"/>
  <c r="E44" i="1"/>
  <c r="E50" i="1"/>
  <c r="E99" i="1"/>
  <c r="E36" i="1"/>
  <c r="E117" i="1"/>
  <c r="D65" i="1"/>
  <c r="E65" i="1" s="1"/>
  <c r="D119" i="1"/>
  <c r="E94" i="1"/>
  <c r="E125" i="1"/>
  <c r="E105" i="1"/>
  <c r="D70" i="1"/>
  <c r="E70" i="1" s="1"/>
  <c r="E67" i="1"/>
  <c r="E68" i="1"/>
  <c r="D10" i="1"/>
  <c r="E7" i="1"/>
  <c r="E8" i="1"/>
  <c r="E84" i="1"/>
  <c r="E116" i="1"/>
  <c r="D89" i="1"/>
  <c r="D126" i="1"/>
  <c r="E126" i="1" s="1"/>
  <c r="E124" i="1"/>
  <c r="E123" i="1"/>
  <c r="D37" i="1"/>
  <c r="E102" i="1"/>
  <c r="E103" i="1"/>
  <c r="E108" i="1"/>
  <c r="E100" i="1"/>
  <c r="E88" i="1"/>
  <c r="D74" i="1"/>
  <c r="E74" i="1" s="1"/>
  <c r="E59" i="1"/>
  <c r="E71" i="1"/>
  <c r="E72" i="1"/>
  <c r="E49" i="1"/>
  <c r="D109" i="1"/>
  <c r="E109" i="1" s="1"/>
  <c r="E112" i="1"/>
  <c r="E110" i="1"/>
  <c r="E93" i="1"/>
  <c r="E95" i="1"/>
  <c r="E92" i="1"/>
  <c r="E86" i="1"/>
  <c r="E85" i="1"/>
  <c r="E83" i="1"/>
  <c r="D16" i="1"/>
  <c r="E16" i="1" s="1"/>
  <c r="D20" i="1"/>
  <c r="D28" i="1"/>
  <c r="D32" i="1"/>
  <c r="D46" i="1"/>
  <c r="D55" i="1"/>
  <c r="E55" i="1" s="1"/>
  <c r="E56" i="1"/>
  <c r="E41" i="1"/>
  <c r="E40" i="1"/>
  <c r="E35" i="1"/>
  <c r="E37" i="1" s="1"/>
  <c r="E11" i="1"/>
  <c r="E12" i="1"/>
  <c r="E14" i="1"/>
  <c r="E17" i="1"/>
  <c r="E23" i="1"/>
  <c r="E89" i="1"/>
  <c r="E32" i="1" l="1"/>
  <c r="E28" i="1"/>
  <c r="E10" i="1"/>
  <c r="C120" i="1"/>
  <c r="E119" i="1"/>
  <c r="D120" i="1"/>
  <c r="D128" i="1" s="1"/>
  <c r="D66" i="1"/>
  <c r="E66" i="1" s="1"/>
  <c r="E46" i="1"/>
  <c r="E20" i="1"/>
  <c r="D22" i="1"/>
  <c r="C128" i="1"/>
  <c r="C76" i="1"/>
  <c r="E128" i="1" l="1"/>
  <c r="E120" i="1"/>
  <c r="D76" i="1"/>
  <c r="E76" i="1" s="1"/>
  <c r="E22" i="1"/>
</calcChain>
</file>

<file path=xl/sharedStrings.xml><?xml version="1.0" encoding="utf-8"?>
<sst xmlns="http://schemas.openxmlformats.org/spreadsheetml/2006/main" count="243" uniqueCount="156">
  <si>
    <t>Eszközök</t>
  </si>
  <si>
    <t>I.</t>
  </si>
  <si>
    <t>Immateriális javak</t>
  </si>
  <si>
    <t>1.</t>
  </si>
  <si>
    <t>2.</t>
  </si>
  <si>
    <t>3.</t>
  </si>
  <si>
    <t>4.</t>
  </si>
  <si>
    <t>Tenyészállatok</t>
  </si>
  <si>
    <t>5.</t>
  </si>
  <si>
    <t>Beruházások, felújítások</t>
  </si>
  <si>
    <t>II.</t>
  </si>
  <si>
    <t>III.</t>
  </si>
  <si>
    <t>IV.</t>
  </si>
  <si>
    <t>A.</t>
  </si>
  <si>
    <t>Pénztárak, csekkek, betétkönyvek</t>
  </si>
  <si>
    <t>V.</t>
  </si>
  <si>
    <t>B.</t>
  </si>
  <si>
    <t>Eszközök összesen</t>
  </si>
  <si>
    <t>Források</t>
  </si>
  <si>
    <t>D.</t>
  </si>
  <si>
    <t>E.</t>
  </si>
  <si>
    <t>F.</t>
  </si>
  <si>
    <t>Források összesen</t>
  </si>
  <si>
    <t>Komárom Város mérlege</t>
  </si>
  <si>
    <t>Változás %-a</t>
  </si>
  <si>
    <t>Tárgyi eszközök értékhelyesbítése</t>
  </si>
  <si>
    <t>Tartós részesedések</t>
  </si>
  <si>
    <t>Tartós hitelviszonyt megtestesítő értékpapírok</t>
  </si>
  <si>
    <t>Befektetett pénzügyi eszközök értékhelyesbítése</t>
  </si>
  <si>
    <t>Ingatlanok és a kapcsolódó vagyoni értékű jogok</t>
  </si>
  <si>
    <t>Gépek, berendezések, felszerelések, járművek</t>
  </si>
  <si>
    <t>Koncesszióba, vagyonkezelésbe adott eszközök</t>
  </si>
  <si>
    <t xml:space="preserve">Tárgyi eszközök </t>
  </si>
  <si>
    <t xml:space="preserve">Befektetett pü-i eszközök </t>
  </si>
  <si>
    <t xml:space="preserve">Nemzeti vagyonba tartozó befektetett eszközök </t>
  </si>
  <si>
    <t>Vásárolt készletek</t>
  </si>
  <si>
    <t>Átsorolt, követelés fejében átvett készletek</t>
  </si>
  <si>
    <t>Egyéb készletek</t>
  </si>
  <si>
    <t>Befejezetlen termelés, félkész termékek, késztermékek</t>
  </si>
  <si>
    <t>Növendék-, hízó és egyéb állatok</t>
  </si>
  <si>
    <t xml:space="preserve">Készletek </t>
  </si>
  <si>
    <t>Nem tartós részesedések</t>
  </si>
  <si>
    <t>Forgatási célú hitelviszonyt megtestesítő értékpapírok</t>
  </si>
  <si>
    <t xml:space="preserve">Értékpapírok </t>
  </si>
  <si>
    <t>Nemzeti vagyonba tartozó forgóeszközök</t>
  </si>
  <si>
    <t>Forintszámlák</t>
  </si>
  <si>
    <t>Devizaszámlák</t>
  </si>
  <si>
    <t>C.</t>
  </si>
  <si>
    <t xml:space="preserve">Pénzeszközök </t>
  </si>
  <si>
    <t>Ktgvi évben esedékes követelés működési célú támogatások bevételeire áhb</t>
  </si>
  <si>
    <t>Ktgvi évben esedékes követelés felhalmozási célú támogatások bevételeire áhb</t>
  </si>
  <si>
    <t>Költségvetési évben esedékes követelések közhatalmi bevételre</t>
  </si>
  <si>
    <t>Költségvetési évben esedékes követelések működési bevételre</t>
  </si>
  <si>
    <t>6.</t>
  </si>
  <si>
    <t>Költségvetési évben esedékes követelések felhalmozási bevételre</t>
  </si>
  <si>
    <t>Költségvetési évben esedékes követelések működési célú átvett pénzeszközre</t>
  </si>
  <si>
    <t>Költségvetési évben esedékes követelések felhalmozási célú átvett pénzeszközre</t>
  </si>
  <si>
    <t>Költségvetési évben esedékes követelések finanszírozási bevételekre</t>
  </si>
  <si>
    <t>7.</t>
  </si>
  <si>
    <t>8.</t>
  </si>
  <si>
    <t>D. I.</t>
  </si>
  <si>
    <t>Költségvetési évben esedékes követelések</t>
  </si>
  <si>
    <t>Ktgvi évet követően esedékes követelés működési célú támogatások bevételeire áhb</t>
  </si>
  <si>
    <t>Ktgvi évet követően esedékes követelés felhalmozási célú támogatások bevételeire áhb</t>
  </si>
  <si>
    <t>Költségvetési évet követően esedékes követelések közhatalmi bevételre</t>
  </si>
  <si>
    <t>Költségvetési évet követően esedékes követelések működési bevételre</t>
  </si>
  <si>
    <t>Költségvetési évet követően esedékes követelések felhalmozási bevételre</t>
  </si>
  <si>
    <t>Költségvetési évet követően esedékes követelések működési célú átvett pénzeszközre</t>
  </si>
  <si>
    <t>Költségvetési évet követően esedékes követelések felhalmozási célú átvett pénzeszközre</t>
  </si>
  <si>
    <t>Költségvetési évet követően esedékes követelések finanszírozási bevételekre</t>
  </si>
  <si>
    <t>D. II.</t>
  </si>
  <si>
    <t>Költségvetési évet követően esedékes követelések</t>
  </si>
  <si>
    <t>Adott előlegek</t>
  </si>
  <si>
    <t>Továbbadási célból folyósított támogatások, ellátások elszámolása</t>
  </si>
  <si>
    <t>Más által beszedett bevételek elszámolása</t>
  </si>
  <si>
    <t>Forgótőke elszámolása</t>
  </si>
  <si>
    <t>Nem társadalombiztosítás pénzügyi alapját terhelő kifizetett ellátások megtér elszámolása</t>
  </si>
  <si>
    <t>Követelés jellegű sajátos elszámolások</t>
  </si>
  <si>
    <t>Követelések</t>
  </si>
  <si>
    <t>Egyéb sajátos eszközoldali elszámolások</t>
  </si>
  <si>
    <t>Eredményszemléletű bevételek aktív időbeli elhatárolása</t>
  </si>
  <si>
    <t>Költségek, ráfordítások aktív időbeli elhatárolása</t>
  </si>
  <si>
    <t>Halasztott ráfordítások</t>
  </si>
  <si>
    <t>Aktív időbeli elhatárolások</t>
  </si>
  <si>
    <t>Előző időszak</t>
  </si>
  <si>
    <t>Tárgyi időszak</t>
  </si>
  <si>
    <t>Nemzeti vagyon induláskori értéke</t>
  </si>
  <si>
    <t>Egyéb eszközök induláskori értéke és változásai</t>
  </si>
  <si>
    <t>Felhalmozott eredmény</t>
  </si>
  <si>
    <t>Eszközök értékhelyesbítésének forrásai</t>
  </si>
  <si>
    <t>G.</t>
  </si>
  <si>
    <t xml:space="preserve">Saját tőke </t>
  </si>
  <si>
    <t>Nemzeti vagyon változásai</t>
  </si>
  <si>
    <t>Költségvetési évben esedékes kötelezettségek személyi juttatásokra</t>
  </si>
  <si>
    <t>Költségvetési évben esedékes kötelezettségek munkaadókat terhelő jár és szoc hozzájár adóra</t>
  </si>
  <si>
    <t>Költségvetési évben esedékes kötelezettségek dologi kiadásokra</t>
  </si>
  <si>
    <t>Költségvetési évben esedékes kötelezettségek ellátottak pénzbeli juttatásaira</t>
  </si>
  <si>
    <t>9.</t>
  </si>
  <si>
    <t>Költségvetési évben esedékes kötelezettségek egyéb működési célú kiadásokra</t>
  </si>
  <si>
    <t>Költségvetési évben esedékes kötelezettségek beruházásokra</t>
  </si>
  <si>
    <t>Költségvetési évben esedékes kötelezettségek felújításokra</t>
  </si>
  <si>
    <t>Költségvetési évben esedékes kötelezettségek egyéb felhalmozási célú kiadásokra</t>
  </si>
  <si>
    <t>Költségvetési évben esedékes kötelezettségek finanszírozási kiadásokra</t>
  </si>
  <si>
    <t>H.I.</t>
  </si>
  <si>
    <t>Költségvetési évben esedékes kötelezettségek</t>
  </si>
  <si>
    <t>Költségvetési évet követően esedékes kötelezettségek személyi juttatásokra</t>
  </si>
  <si>
    <t>Költségvetési évet követően esedékes köt munkaadókat terhelő jár és szoc hjár adóra</t>
  </si>
  <si>
    <t>Költségvetési évet követően esedékes kötelezettségek dologi kiadásokra</t>
  </si>
  <si>
    <t>Költségvetési évet követően esedékes kötelezettségek ellátottak pénzbeli juttatásaira</t>
  </si>
  <si>
    <t>Költségvetési évet követően esedékes kötelezettségek egyéb működési célú kiadásokra</t>
  </si>
  <si>
    <t>Költségvetési évet követően esedékes kötelezettségek beruházásokra</t>
  </si>
  <si>
    <t>Költségvetési évet követően esedékes kötelezettségek felújításokra</t>
  </si>
  <si>
    <t>Költségvetési évet követően esedékes kötelezettségek egyéb felhalmozási célú kiadásokra</t>
  </si>
  <si>
    <t>Költségvetési évet követően esedékes kötelezettségek finanszírozási kiadásokra</t>
  </si>
  <si>
    <t>Költségvetési évet követően esedékes kötelezettségek</t>
  </si>
  <si>
    <t>H.II.</t>
  </si>
  <si>
    <t>Kapott előlegek</t>
  </si>
  <si>
    <t>Más szervezetet megillető bevételek elszámolása</t>
  </si>
  <si>
    <t>Vagyonkezelésbe vett eszközökkel kapcsolatos visszapótlási kötelezettség elszámolása</t>
  </si>
  <si>
    <t>Nem társadalombiztosítás pénzügyi alapjait terhelő kifizetett ellátások megtérítésnek elsz</t>
  </si>
  <si>
    <t>H.III.</t>
  </si>
  <si>
    <t>Kötelezettség jellegű sajátos elszámolások</t>
  </si>
  <si>
    <t>H.</t>
  </si>
  <si>
    <t>Kötelezettségek</t>
  </si>
  <si>
    <t>Egyéb sajátos forrásoldali elszámolások</t>
  </si>
  <si>
    <t>J.</t>
  </si>
  <si>
    <t>Kincstári számlavezetéssel kapcsolatos elszámolások</t>
  </si>
  <si>
    <t>Eredményszemléletű bevételek paszív időbeli elhatárolása</t>
  </si>
  <si>
    <t>Költségek, ráfordítások passzív időbeli elhatárolása</t>
  </si>
  <si>
    <t>Halasztott eredményszemléletű bevételek</t>
  </si>
  <si>
    <t>K.</t>
  </si>
  <si>
    <t>Passzív időbeli elhatárolások</t>
  </si>
  <si>
    <t>Vagyonkezelésbe adott eszközökkel kapcsolatos visszapótlási követelés elszámolása</t>
  </si>
  <si>
    <t>VI.</t>
  </si>
  <si>
    <t>Mérleg szerinti eredmény</t>
  </si>
  <si>
    <t>Letétre, megőrzésre, fedezetkezelésre átvett pénzeszközök, biztosítékok</t>
  </si>
  <si>
    <t>Lekötött bankbetétek</t>
  </si>
  <si>
    <t>E Ft</t>
  </si>
  <si>
    <t>Részesedésszerzés esetén átadott eszközök</t>
  </si>
  <si>
    <t>Letétre, megőrzésre, fedezetkezelésre átadott pénzeszközök, biztosítékok</t>
  </si>
  <si>
    <t>Fizetendő általános forgalmi adó elszámolása</t>
  </si>
  <si>
    <t>D. III.</t>
  </si>
  <si>
    <t>E. I.</t>
  </si>
  <si>
    <t>E. II.</t>
  </si>
  <si>
    <t>E. III.</t>
  </si>
  <si>
    <t>Egyéb sajátos elszámolások</t>
  </si>
  <si>
    <t>Vagyoni értékű jogok</t>
  </si>
  <si>
    <t>Szellemi termékek</t>
  </si>
  <si>
    <t>Immateriális javak értékhelyesbítése</t>
  </si>
  <si>
    <t>22.  melléklet</t>
  </si>
  <si>
    <t>Nemzetközi támogatási programok pénzeszközei</t>
  </si>
  <si>
    <t>Előzetesen felszámított levonható általános forgalmi adó elszámolása</t>
  </si>
  <si>
    <t>Folyósított, megelőlegzett társadalombiztosítási és családtámogatási ellátások elszámolása</t>
  </si>
  <si>
    <t>Államadósság Kezelő Központ Zrt.-nél elhelyezett fedezeti betétek</t>
  </si>
  <si>
    <t>2023.</t>
  </si>
  <si>
    <t>KVÖ 2023. évi költségvetésének végrehajtásáról szóló 3/2024. (V.24.)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</si>
</sst>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3" fontId="2" fillId="0" borderId="1" xfId="0" applyNumberFormat="1" applyFont="1" applyBorder="1"/>
    <xf numFmtId="0" fontId="2" fillId="0" borderId="2" xfId="0" applyFont="1" applyBorder="1"/>
    <xf numFmtId="0" fontId="0" fillId="0" borderId="3" xfId="0" applyBorder="1"/>
    <xf numFmtId="0" fontId="2" fillId="0" borderId="4" xfId="0" applyFont="1" applyBorder="1"/>
    <xf numFmtId="0" fontId="3" fillId="0" borderId="5" xfId="0" applyFont="1" applyBorder="1"/>
    <xf numFmtId="0" fontId="0" fillId="0" borderId="3" xfId="0" applyBorder="1" applyAlignment="1">
      <alignment horizontal="left"/>
    </xf>
    <xf numFmtId="3" fontId="3" fillId="0" borderId="1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3" fillId="0" borderId="11" xfId="0" applyFont="1" applyBorder="1"/>
    <xf numFmtId="3" fontId="3" fillId="0" borderId="13" xfId="0" applyNumberFormat="1" applyFont="1" applyBorder="1"/>
    <xf numFmtId="0" fontId="3" fillId="0" borderId="15" xfId="0" applyFont="1" applyBorder="1"/>
    <xf numFmtId="0" fontId="3" fillId="0" borderId="16" xfId="0" applyFont="1" applyBorder="1"/>
    <xf numFmtId="3" fontId="0" fillId="0" borderId="17" xfId="0" applyNumberFormat="1" applyBorder="1"/>
    <xf numFmtId="3" fontId="4" fillId="0" borderId="18" xfId="0" applyNumberFormat="1" applyFont="1" applyBorder="1"/>
    <xf numFmtId="0" fontId="0" fillId="0" borderId="0" xfId="0" applyAlignment="1">
      <alignment horizontal="right"/>
    </xf>
    <xf numFmtId="3" fontId="0" fillId="0" borderId="0" xfId="0" applyNumberFormat="1"/>
    <xf numFmtId="3" fontId="0" fillId="0" borderId="19" xfId="0" applyNumberFormat="1" applyBorder="1"/>
    <xf numFmtId="0" fontId="4" fillId="0" borderId="6" xfId="0" applyFont="1" applyBorder="1" applyAlignment="1">
      <alignment horizontal="center" vertical="center" wrapText="1"/>
    </xf>
    <xf numFmtId="3" fontId="3" fillId="0" borderId="20" xfId="0" applyNumberFormat="1" applyFont="1" applyBorder="1"/>
    <xf numFmtId="10" fontId="1" fillId="0" borderId="17" xfId="0" applyNumberFormat="1" applyFont="1" applyBorder="1"/>
    <xf numFmtId="10" fontId="1" fillId="0" borderId="12" xfId="0" applyNumberFormat="1" applyFont="1" applyBorder="1"/>
    <xf numFmtId="10" fontId="1" fillId="0" borderId="14" xfId="0" applyNumberFormat="1" applyFont="1" applyBorder="1"/>
    <xf numFmtId="0" fontId="0" fillId="0" borderId="21" xfId="0" applyBorder="1"/>
    <xf numFmtId="0" fontId="0" fillId="0" borderId="22" xfId="0" applyBorder="1"/>
    <xf numFmtId="10" fontId="1" fillId="0" borderId="20" xfId="0" applyNumberFormat="1" applyFont="1" applyBorder="1"/>
    <xf numFmtId="10" fontId="1" fillId="0" borderId="1" xfId="0" applyNumberFormat="1" applyFont="1" applyBorder="1"/>
    <xf numFmtId="10" fontId="1" fillId="0" borderId="18" xfId="0" applyNumberFormat="1" applyFont="1" applyBorder="1"/>
    <xf numFmtId="10" fontId="1" fillId="0" borderId="13" xfId="0" applyNumberFormat="1" applyFont="1" applyBorder="1"/>
    <xf numFmtId="3" fontId="2" fillId="0" borderId="23" xfId="0" applyNumberFormat="1" applyFont="1" applyBorder="1"/>
    <xf numFmtId="0" fontId="4" fillId="0" borderId="14" xfId="0" applyFont="1" applyBorder="1" applyAlignment="1">
      <alignment horizontal="center" vertical="center" wrapText="1"/>
    </xf>
    <xf numFmtId="10" fontId="4" fillId="0" borderId="0" xfId="0" applyNumberFormat="1" applyFont="1"/>
    <xf numFmtId="3" fontId="2" fillId="0" borderId="24" xfId="0" applyNumberFormat="1" applyFont="1" applyBorder="1"/>
    <xf numFmtId="0" fontId="2" fillId="0" borderId="24" xfId="0" applyFont="1" applyBorder="1"/>
    <xf numFmtId="0" fontId="2" fillId="0" borderId="25" xfId="0" applyFont="1" applyBorder="1"/>
    <xf numFmtId="0" fontId="5" fillId="0" borderId="8" xfId="0" applyFont="1" applyBorder="1"/>
    <xf numFmtId="0" fontId="5" fillId="0" borderId="5" xfId="0" applyFont="1" applyBorder="1"/>
    <xf numFmtId="3" fontId="5" fillId="0" borderId="8" xfId="0" applyNumberFormat="1" applyFont="1" applyBorder="1"/>
    <xf numFmtId="10" fontId="6" fillId="0" borderId="13" xfId="0" applyNumberFormat="1" applyFont="1" applyBorder="1"/>
    <xf numFmtId="0" fontId="5" fillId="0" borderId="6" xfId="0" applyFont="1" applyBorder="1"/>
    <xf numFmtId="0" fontId="1" fillId="0" borderId="0" xfId="0" applyFont="1"/>
    <xf numFmtId="3" fontId="1" fillId="0" borderId="0" xfId="0" applyNumberFormat="1" applyFont="1"/>
    <xf numFmtId="3" fontId="5" fillId="0" borderId="1" xfId="0" applyNumberFormat="1" applyFont="1" applyBorder="1"/>
    <xf numFmtId="0" fontId="5" fillId="0" borderId="0" xfId="0" applyFont="1"/>
    <xf numFmtId="0" fontId="5" fillId="0" borderId="19" xfId="0" applyFont="1" applyBorder="1"/>
    <xf numFmtId="0" fontId="5" fillId="0" borderId="24" xfId="0" applyFont="1" applyBorder="1"/>
    <xf numFmtId="0" fontId="5" fillId="0" borderId="26" xfId="0" applyFont="1" applyBorder="1"/>
    <xf numFmtId="3" fontId="5" fillId="0" borderId="18" xfId="0" applyNumberFormat="1" applyFont="1" applyBorder="1"/>
    <xf numFmtId="0" fontId="0" fillId="0" borderId="27" xfId="0" applyBorder="1"/>
    <xf numFmtId="3" fontId="0" fillId="0" borderId="23" xfId="0" applyNumberFormat="1" applyBorder="1"/>
    <xf numFmtId="0" fontId="5" fillId="0" borderId="23" xfId="0" applyFont="1" applyBorder="1"/>
    <xf numFmtId="0" fontId="5" fillId="0" borderId="27" xfId="0" applyFont="1" applyBorder="1"/>
    <xf numFmtId="3" fontId="5" fillId="0" borderId="23" xfId="0" applyNumberFormat="1" applyFont="1" applyBorder="1"/>
    <xf numFmtId="0" fontId="4" fillId="0" borderId="6" xfId="0" applyFont="1" applyBorder="1"/>
    <xf numFmtId="0" fontId="4" fillId="0" borderId="28" xfId="0" applyFont="1" applyBorder="1"/>
    <xf numFmtId="3" fontId="4" fillId="0" borderId="1" xfId="0" applyNumberFormat="1" applyFont="1" applyBorder="1"/>
    <xf numFmtId="3" fontId="4" fillId="0" borderId="28" xfId="0" applyNumberFormat="1" applyFont="1" applyBorder="1"/>
    <xf numFmtId="0" fontId="4" fillId="0" borderId="26" xfId="0" applyFont="1" applyBorder="1"/>
    <xf numFmtId="0" fontId="1" fillId="0" borderId="29" xfId="0" applyFont="1" applyBorder="1"/>
    <xf numFmtId="0" fontId="5" fillId="0" borderId="29" xfId="0" applyFont="1" applyBorder="1"/>
    <xf numFmtId="3" fontId="5" fillId="0" borderId="20" xfId="0" applyNumberFormat="1" applyFont="1" applyBorder="1"/>
    <xf numFmtId="3" fontId="5" fillId="0" borderId="17" xfId="0" applyNumberFormat="1" applyFont="1" applyBorder="1"/>
    <xf numFmtId="3" fontId="5" fillId="0" borderId="19" xfId="0" applyNumberFormat="1" applyFont="1" applyBorder="1"/>
    <xf numFmtId="3" fontId="5" fillId="0" borderId="13" xfId="0" applyNumberFormat="1" applyFont="1" applyBorder="1"/>
    <xf numFmtId="10" fontId="5" fillId="0" borderId="13" xfId="0" applyNumberFormat="1" applyFont="1" applyBorder="1"/>
    <xf numFmtId="3" fontId="0" fillId="0" borderId="7" xfId="0" applyNumberFormat="1" applyBorder="1"/>
    <xf numFmtId="3" fontId="1" fillId="0" borderId="3" xfId="0" applyNumberFormat="1" applyFont="1" applyBorder="1"/>
    <xf numFmtId="10" fontId="5" fillId="0" borderId="5" xfId="0" applyNumberFormat="1" applyFont="1" applyBorder="1"/>
    <xf numFmtId="3" fontId="5" fillId="0" borderId="5" xfId="0" applyNumberFormat="1" applyFont="1" applyBorder="1"/>
    <xf numFmtId="0" fontId="4" fillId="0" borderId="24" xfId="0" applyFont="1" applyBorder="1"/>
    <xf numFmtId="3" fontId="1" fillId="0" borderId="19" xfId="0" applyNumberFormat="1" applyFont="1" applyBorder="1"/>
    <xf numFmtId="3" fontId="1" fillId="0" borderId="23" xfId="0" applyNumberFormat="1" applyFont="1" applyBorder="1"/>
    <xf numFmtId="0" fontId="5" fillId="0" borderId="28" xfId="0" applyFont="1" applyBorder="1"/>
    <xf numFmtId="10" fontId="1" fillId="0" borderId="30" xfId="0" applyNumberFormat="1" applyFont="1" applyBorder="1"/>
    <xf numFmtId="0" fontId="4" fillId="0" borderId="31" xfId="0" applyFont="1" applyBorder="1"/>
    <xf numFmtId="3" fontId="4" fillId="0" borderId="30" xfId="0" applyNumberFormat="1" applyFont="1" applyBorder="1"/>
    <xf numFmtId="0" fontId="2" fillId="0" borderId="2" xfId="0" applyFont="1" applyBorder="1" applyAlignment="1">
      <alignment horizontal="left"/>
    </xf>
    <xf numFmtId="3" fontId="2" fillId="0" borderId="6" xfId="0" applyNumberFormat="1" applyFont="1" applyBorder="1"/>
    <xf numFmtId="10" fontId="0" fillId="0" borderId="20" xfId="0" applyNumberFormat="1" applyBorder="1"/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2" fillId="0" borderId="1" xfId="0" applyFont="1" applyBorder="1"/>
    <xf numFmtId="0" fontId="0" fillId="0" borderId="14" xfId="0" applyBorder="1"/>
    <xf numFmtId="0" fontId="0" fillId="0" borderId="17" xfId="0" applyBorder="1"/>
    <xf numFmtId="0" fontId="0" fillId="0" borderId="12" xfId="0" applyBorder="1"/>
    <xf numFmtId="0" fontId="0" fillId="0" borderId="32" xfId="0" applyBorder="1"/>
    <xf numFmtId="0" fontId="0" fillId="0" borderId="20" xfId="0" applyBorder="1"/>
    <xf numFmtId="0" fontId="1" fillId="0" borderId="14" xfId="0" applyFont="1" applyBorder="1"/>
    <xf numFmtId="0" fontId="1" fillId="0" borderId="17" xfId="0" applyFont="1" applyBorder="1"/>
    <xf numFmtId="0" fontId="1" fillId="0" borderId="12" xfId="0" applyFont="1" applyBorder="1"/>
    <xf numFmtId="0" fontId="4" fillId="0" borderId="30" xfId="0" applyFont="1" applyBorder="1"/>
    <xf numFmtId="0" fontId="4" fillId="0" borderId="1" xfId="0" applyFont="1" applyBorder="1"/>
    <xf numFmtId="0" fontId="4" fillId="0" borderId="18" xfId="0" applyFont="1" applyBorder="1"/>
    <xf numFmtId="0" fontId="1" fillId="0" borderId="32" xfId="0" applyFont="1" applyBorder="1"/>
    <xf numFmtId="0" fontId="1" fillId="0" borderId="20" xfId="0" applyFont="1" applyBorder="1"/>
    <xf numFmtId="3" fontId="0" fillId="0" borderId="33" xfId="0" applyNumberFormat="1" applyBorder="1"/>
    <xf numFmtId="3" fontId="4" fillId="0" borderId="6" xfId="0" applyNumberFormat="1" applyFont="1" applyBorder="1"/>
    <xf numFmtId="3" fontId="1" fillId="0" borderId="15" xfId="0" applyNumberFormat="1" applyFont="1" applyBorder="1"/>
    <xf numFmtId="3" fontId="1" fillId="0" borderId="14" xfId="0" applyNumberFormat="1" applyFont="1" applyBorder="1"/>
    <xf numFmtId="3" fontId="1" fillId="0" borderId="17" xfId="0" applyNumberFormat="1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tabSelected="1" zoomScaleNormal="100" workbookViewId="0">
      <selection activeCell="B4" sqref="B4:J4"/>
    </sheetView>
  </sheetViews>
  <sheetFormatPr defaultRowHeight="12.75" x14ac:dyDescent="0.2"/>
  <cols>
    <col min="1" max="1" width="5.28515625" customWidth="1"/>
    <col min="2" max="2" width="80" customWidth="1"/>
    <col min="3" max="4" width="10.7109375" bestFit="1" customWidth="1"/>
    <col min="5" max="5" width="20.7109375" customWidth="1"/>
    <col min="6" max="6" width="10.140625" bestFit="1" customWidth="1"/>
    <col min="7" max="7" width="15.42578125" bestFit="1" customWidth="1"/>
  </cols>
  <sheetData>
    <row r="1" spans="1:10" x14ac:dyDescent="0.2">
      <c r="C1" s="108" t="s">
        <v>149</v>
      </c>
      <c r="D1" s="109"/>
      <c r="E1" s="109"/>
    </row>
    <row r="2" spans="1:10" ht="17.25" customHeight="1" x14ac:dyDescent="0.2">
      <c r="A2" s="115" t="s">
        <v>23</v>
      </c>
      <c r="B2" s="115"/>
      <c r="C2" s="115"/>
      <c r="D2" s="115"/>
      <c r="E2" s="115"/>
    </row>
    <row r="3" spans="1:10" ht="12.75" customHeight="1" x14ac:dyDescent="0.2">
      <c r="A3" s="115" t="s">
        <v>154</v>
      </c>
      <c r="B3" s="115"/>
      <c r="C3" s="115"/>
      <c r="D3" s="115"/>
      <c r="E3" s="115"/>
    </row>
    <row r="4" spans="1:10" ht="12.75" customHeight="1" x14ac:dyDescent="0.2">
      <c r="A4" s="107"/>
      <c r="B4" s="116" t="s">
        <v>155</v>
      </c>
      <c r="C4" s="117"/>
      <c r="D4" s="117"/>
      <c r="E4" s="117"/>
      <c r="F4" s="117"/>
      <c r="G4" s="117"/>
      <c r="H4" s="117"/>
      <c r="I4" s="117"/>
      <c r="J4" s="117"/>
    </row>
    <row r="5" spans="1:10" x14ac:dyDescent="0.2">
      <c r="E5" s="19" t="s">
        <v>137</v>
      </c>
    </row>
    <row r="6" spans="1:10" ht="37.5" customHeight="1" x14ac:dyDescent="0.2">
      <c r="A6" s="111" t="s">
        <v>0</v>
      </c>
      <c r="B6" s="112"/>
      <c r="C6" s="22" t="s">
        <v>84</v>
      </c>
      <c r="D6" s="22" t="s">
        <v>85</v>
      </c>
      <c r="E6" s="34" t="s">
        <v>24</v>
      </c>
    </row>
    <row r="7" spans="1:10" ht="12.75" customHeight="1" x14ac:dyDescent="0.2">
      <c r="A7" s="86" t="s">
        <v>3</v>
      </c>
      <c r="B7" s="83" t="s">
        <v>146</v>
      </c>
      <c r="C7" s="21">
        <v>33934</v>
      </c>
      <c r="D7" s="21">
        <v>27296</v>
      </c>
      <c r="E7" s="26">
        <f>D7/C7</f>
        <v>0.80438498261330815</v>
      </c>
    </row>
    <row r="8" spans="1:10" ht="12.75" customHeight="1" x14ac:dyDescent="0.2">
      <c r="A8" s="87" t="s">
        <v>4</v>
      </c>
      <c r="B8" s="84" t="s">
        <v>147</v>
      </c>
      <c r="C8" s="21">
        <v>405</v>
      </c>
      <c r="D8" s="21">
        <v>7206</v>
      </c>
      <c r="E8" s="24">
        <f>D8/C8</f>
        <v>17.792592592592591</v>
      </c>
    </row>
    <row r="9" spans="1:10" ht="12.75" customHeight="1" x14ac:dyDescent="0.2">
      <c r="A9" s="87" t="s">
        <v>5</v>
      </c>
      <c r="B9" s="85" t="s">
        <v>148</v>
      </c>
      <c r="C9" s="21"/>
      <c r="D9" s="21"/>
      <c r="E9" s="25"/>
    </row>
    <row r="10" spans="1:10" x14ac:dyDescent="0.2">
      <c r="A10" s="88" t="s">
        <v>1</v>
      </c>
      <c r="B10" s="80" t="s">
        <v>2</v>
      </c>
      <c r="C10" s="81">
        <f>SUM(C7:C9)</f>
        <v>34339</v>
      </c>
      <c r="D10" s="81">
        <f>SUM(D7:D9)</f>
        <v>34502</v>
      </c>
      <c r="E10" s="25">
        <f>D10/C10</f>
        <v>1.0047467893648621</v>
      </c>
    </row>
    <row r="11" spans="1:10" x14ac:dyDescent="0.2">
      <c r="A11" s="89" t="s">
        <v>3</v>
      </c>
      <c r="B11" s="6" t="s">
        <v>29</v>
      </c>
      <c r="C11" s="21">
        <v>39378646</v>
      </c>
      <c r="D11" s="21">
        <v>39502914</v>
      </c>
      <c r="E11" s="26">
        <f>D11/C11</f>
        <v>1.0031557204887136</v>
      </c>
      <c r="G11" s="20"/>
    </row>
    <row r="12" spans="1:10" x14ac:dyDescent="0.2">
      <c r="A12" s="90" t="s">
        <v>4</v>
      </c>
      <c r="B12" s="6" t="s">
        <v>30</v>
      </c>
      <c r="C12" s="21">
        <v>1513620</v>
      </c>
      <c r="D12" s="21">
        <v>1274045</v>
      </c>
      <c r="E12" s="24">
        <f>D12/C12</f>
        <v>0.84172051109261237</v>
      </c>
    </row>
    <row r="13" spans="1:10" x14ac:dyDescent="0.2">
      <c r="A13" s="90" t="s">
        <v>5</v>
      </c>
      <c r="B13" s="6" t="s">
        <v>7</v>
      </c>
      <c r="C13" s="21"/>
      <c r="D13" s="21"/>
      <c r="E13" s="24"/>
    </row>
    <row r="14" spans="1:10" x14ac:dyDescent="0.2">
      <c r="A14" s="90" t="s">
        <v>6</v>
      </c>
      <c r="B14" s="6" t="s">
        <v>9</v>
      </c>
      <c r="C14" s="21">
        <v>5846925</v>
      </c>
      <c r="D14" s="21">
        <v>5576587</v>
      </c>
      <c r="E14" s="24">
        <f>D14/C14</f>
        <v>0.95376407256805928</v>
      </c>
    </row>
    <row r="15" spans="1:10" x14ac:dyDescent="0.2">
      <c r="A15" s="91" t="s">
        <v>8</v>
      </c>
      <c r="B15" s="6" t="s">
        <v>25</v>
      </c>
      <c r="C15" s="21"/>
      <c r="D15" s="21"/>
      <c r="E15" s="25"/>
    </row>
    <row r="16" spans="1:10" x14ac:dyDescent="0.2">
      <c r="A16" s="8" t="s">
        <v>10</v>
      </c>
      <c r="B16" s="2" t="s">
        <v>32</v>
      </c>
      <c r="C16" s="1">
        <f>SUM(C11:C15)</f>
        <v>46739191</v>
      </c>
      <c r="D16" s="1">
        <f>SUM(D11:D15)</f>
        <v>46353546</v>
      </c>
      <c r="E16" s="30">
        <f>D16/C16</f>
        <v>0.99174900138943356</v>
      </c>
    </row>
    <row r="17" spans="1:5" x14ac:dyDescent="0.2">
      <c r="A17" s="89" t="s">
        <v>3</v>
      </c>
      <c r="B17" s="3" t="s">
        <v>26</v>
      </c>
      <c r="C17" s="21">
        <v>845559</v>
      </c>
      <c r="D17" s="21">
        <v>809844</v>
      </c>
      <c r="E17" s="26">
        <f>D17/C17</f>
        <v>0.95776167009043722</v>
      </c>
    </row>
    <row r="18" spans="1:5" x14ac:dyDescent="0.2">
      <c r="A18" s="90" t="s">
        <v>4</v>
      </c>
      <c r="B18" s="3" t="s">
        <v>27</v>
      </c>
      <c r="C18" s="21"/>
      <c r="D18" s="21"/>
      <c r="E18" s="24"/>
    </row>
    <row r="19" spans="1:5" x14ac:dyDescent="0.2">
      <c r="A19" s="91" t="s">
        <v>5</v>
      </c>
      <c r="B19" s="6" t="s">
        <v>28</v>
      </c>
      <c r="C19" s="21"/>
      <c r="D19" s="21"/>
      <c r="E19" s="24"/>
    </row>
    <row r="20" spans="1:5" x14ac:dyDescent="0.2">
      <c r="A20" s="8" t="s">
        <v>11</v>
      </c>
      <c r="B20" s="2" t="s">
        <v>33</v>
      </c>
      <c r="C20" s="1">
        <f>SUM(C17:C19)</f>
        <v>845559</v>
      </c>
      <c r="D20" s="1">
        <f>SUM(D17:D19)</f>
        <v>809844</v>
      </c>
      <c r="E20" s="30">
        <f>D20/C20</f>
        <v>0.95776167009043722</v>
      </c>
    </row>
    <row r="21" spans="1:5" ht="13.5" thickBot="1" x14ac:dyDescent="0.25">
      <c r="A21" s="9" t="s">
        <v>12</v>
      </c>
      <c r="B21" s="4" t="s">
        <v>31</v>
      </c>
      <c r="C21" s="33"/>
      <c r="D21" s="33"/>
      <c r="E21" s="31"/>
    </row>
    <row r="22" spans="1:5" ht="14.25" thickTop="1" thickBot="1" x14ac:dyDescent="0.25">
      <c r="A22" s="10" t="s">
        <v>13</v>
      </c>
      <c r="B22" s="13" t="s">
        <v>34</v>
      </c>
      <c r="C22" s="23">
        <f>C10+C16+C20+C21</f>
        <v>47619089</v>
      </c>
      <c r="D22" s="23">
        <f>D10+D16+D20+D21</f>
        <v>47197892</v>
      </c>
      <c r="E22" s="32">
        <f>D22/C22</f>
        <v>0.99115487068641739</v>
      </c>
    </row>
    <row r="23" spans="1:5" ht="13.5" thickTop="1" x14ac:dyDescent="0.2">
      <c r="A23" s="92" t="s">
        <v>3</v>
      </c>
      <c r="B23" s="3" t="s">
        <v>35</v>
      </c>
      <c r="C23" s="21">
        <v>6737</v>
      </c>
      <c r="D23" s="21">
        <v>6365</v>
      </c>
      <c r="E23" s="24">
        <f>D23/C23</f>
        <v>0.94478254415912122</v>
      </c>
    </row>
    <row r="24" spans="1:5" x14ac:dyDescent="0.2">
      <c r="A24" s="90" t="s">
        <v>4</v>
      </c>
      <c r="B24" s="3" t="s">
        <v>36</v>
      </c>
      <c r="C24" s="21"/>
      <c r="D24" s="21"/>
      <c r="E24" s="24"/>
    </row>
    <row r="25" spans="1:5" x14ac:dyDescent="0.2">
      <c r="A25" s="90" t="s">
        <v>5</v>
      </c>
      <c r="B25" s="3" t="s">
        <v>37</v>
      </c>
      <c r="C25" s="21"/>
      <c r="D25" s="21"/>
      <c r="E25" s="24"/>
    </row>
    <row r="26" spans="1:5" x14ac:dyDescent="0.2">
      <c r="A26" s="90" t="s">
        <v>6</v>
      </c>
      <c r="B26" s="3" t="s">
        <v>38</v>
      </c>
      <c r="C26" s="21"/>
      <c r="D26" s="21"/>
      <c r="E26" s="24"/>
    </row>
    <row r="27" spans="1:5" x14ac:dyDescent="0.2">
      <c r="A27" s="91" t="s">
        <v>8</v>
      </c>
      <c r="B27" s="3" t="s">
        <v>39</v>
      </c>
      <c r="C27" s="21"/>
      <c r="D27" s="21"/>
      <c r="E27" s="24"/>
    </row>
    <row r="28" spans="1:5" x14ac:dyDescent="0.2">
      <c r="A28" s="8" t="s">
        <v>1</v>
      </c>
      <c r="B28" s="2" t="s">
        <v>40</v>
      </c>
      <c r="C28" s="1">
        <f>SUM(C23:C27)</f>
        <v>6737</v>
      </c>
      <c r="D28" s="1">
        <f>SUM(D23:D27)</f>
        <v>6365</v>
      </c>
      <c r="E28" s="30">
        <f>D28/C28</f>
        <v>0.94478254415912122</v>
      </c>
    </row>
    <row r="29" spans="1:5" x14ac:dyDescent="0.2">
      <c r="A29" s="89" t="s">
        <v>3</v>
      </c>
      <c r="B29" s="3" t="s">
        <v>41</v>
      </c>
      <c r="C29" s="21"/>
      <c r="D29" s="21"/>
      <c r="E29" s="26"/>
    </row>
    <row r="30" spans="1:5" x14ac:dyDescent="0.2">
      <c r="A30" s="91" t="s">
        <v>4</v>
      </c>
      <c r="B30" s="3" t="s">
        <v>42</v>
      </c>
      <c r="C30" s="21"/>
      <c r="D30" s="21"/>
      <c r="E30" s="24"/>
    </row>
    <row r="31" spans="1:5" ht="13.5" thickBot="1" x14ac:dyDescent="0.25">
      <c r="A31" s="37" t="s">
        <v>10</v>
      </c>
      <c r="B31" s="38" t="s">
        <v>43</v>
      </c>
      <c r="C31" s="36"/>
      <c r="D31" s="36"/>
      <c r="E31" s="31"/>
    </row>
    <row r="32" spans="1:5" ht="14.25" thickTop="1" thickBot="1" x14ac:dyDescent="0.25">
      <c r="A32" s="39" t="s">
        <v>16</v>
      </c>
      <c r="B32" s="40" t="s">
        <v>44</v>
      </c>
      <c r="C32" s="41">
        <f>SUM(C28,C31)</f>
        <v>6737</v>
      </c>
      <c r="D32" s="41">
        <f>SUM(D28,D31)</f>
        <v>6365</v>
      </c>
      <c r="E32" s="42">
        <f>D32/C32</f>
        <v>0.94478254415912122</v>
      </c>
    </row>
    <row r="33" spans="1:5" ht="13.5" thickTop="1" x14ac:dyDescent="0.2">
      <c r="A33" s="92" t="s">
        <v>1</v>
      </c>
      <c r="B33" s="3" t="s">
        <v>136</v>
      </c>
      <c r="C33" s="21"/>
      <c r="D33" s="21"/>
      <c r="E33" s="26"/>
    </row>
    <row r="34" spans="1:5" x14ac:dyDescent="0.2">
      <c r="A34" s="90" t="s">
        <v>10</v>
      </c>
      <c r="B34" s="3" t="s">
        <v>14</v>
      </c>
      <c r="C34" s="21"/>
      <c r="D34" s="21"/>
      <c r="E34" s="24"/>
    </row>
    <row r="35" spans="1:5" x14ac:dyDescent="0.2">
      <c r="A35" s="90" t="s">
        <v>11</v>
      </c>
      <c r="B35" s="3" t="s">
        <v>45</v>
      </c>
      <c r="C35" s="21">
        <v>2774582</v>
      </c>
      <c r="D35" s="21">
        <v>2852707</v>
      </c>
      <c r="E35" s="24">
        <f>D35/C35</f>
        <v>1.0281573945192466</v>
      </c>
    </row>
    <row r="36" spans="1:5" ht="13.5" thickBot="1" x14ac:dyDescent="0.25">
      <c r="A36" s="93" t="s">
        <v>12</v>
      </c>
      <c r="B36" s="52" t="s">
        <v>46</v>
      </c>
      <c r="C36" s="53">
        <v>22425</v>
      </c>
      <c r="D36" s="53">
        <v>0</v>
      </c>
      <c r="E36" s="29">
        <f>D36/C36</f>
        <v>0</v>
      </c>
    </row>
    <row r="37" spans="1:5" ht="14.25" thickTop="1" thickBot="1" x14ac:dyDescent="0.25">
      <c r="A37" s="54" t="s">
        <v>47</v>
      </c>
      <c r="B37" s="55" t="s">
        <v>48</v>
      </c>
      <c r="C37" s="56">
        <f>SUM(C33:C36)</f>
        <v>2797007</v>
      </c>
      <c r="D37" s="56">
        <f>SUM(D33:D36)</f>
        <v>2852707</v>
      </c>
      <c r="E37" s="29">
        <f>SUM(E34:E36)</f>
        <v>1.0281573945192466</v>
      </c>
    </row>
    <row r="38" spans="1:5" ht="13.5" thickTop="1" x14ac:dyDescent="0.2">
      <c r="A38" s="92" t="s">
        <v>3</v>
      </c>
      <c r="B38" t="s">
        <v>49</v>
      </c>
      <c r="C38" s="102"/>
      <c r="D38" s="20"/>
      <c r="E38" s="24"/>
    </row>
    <row r="39" spans="1:5" x14ac:dyDescent="0.2">
      <c r="A39" s="90" t="s">
        <v>4</v>
      </c>
      <c r="B39" t="s">
        <v>50</v>
      </c>
      <c r="C39" s="21"/>
      <c r="D39" s="20"/>
      <c r="E39" s="24"/>
    </row>
    <row r="40" spans="1:5" x14ac:dyDescent="0.2">
      <c r="A40" s="90" t="s">
        <v>5</v>
      </c>
      <c r="B40" t="s">
        <v>51</v>
      </c>
      <c r="C40" s="21">
        <v>49650</v>
      </c>
      <c r="D40" s="20">
        <v>48874</v>
      </c>
      <c r="E40" s="24">
        <f>D40/C40</f>
        <v>0.98437059415911377</v>
      </c>
    </row>
    <row r="41" spans="1:5" x14ac:dyDescent="0.2">
      <c r="A41" s="90" t="s">
        <v>6</v>
      </c>
      <c r="B41" t="s">
        <v>52</v>
      </c>
      <c r="C41" s="21">
        <v>82874</v>
      </c>
      <c r="D41" s="20">
        <v>91462</v>
      </c>
      <c r="E41" s="24">
        <f>D41/C41</f>
        <v>1.1036271930883028</v>
      </c>
    </row>
    <row r="42" spans="1:5" x14ac:dyDescent="0.2">
      <c r="A42" s="90" t="s">
        <v>8</v>
      </c>
      <c r="B42" t="s">
        <v>54</v>
      </c>
      <c r="C42" s="21"/>
      <c r="D42" s="20">
        <v>210</v>
      </c>
      <c r="E42" s="24"/>
    </row>
    <row r="43" spans="1:5" x14ac:dyDescent="0.2">
      <c r="A43" s="90" t="s">
        <v>53</v>
      </c>
      <c r="B43" t="s">
        <v>55</v>
      </c>
      <c r="C43" s="21"/>
      <c r="D43" s="20">
        <v>50000</v>
      </c>
      <c r="E43" s="24"/>
    </row>
    <row r="44" spans="1:5" x14ac:dyDescent="0.2">
      <c r="A44" s="90" t="s">
        <v>58</v>
      </c>
      <c r="B44" t="s">
        <v>56</v>
      </c>
      <c r="C44" s="21">
        <v>1009</v>
      </c>
      <c r="D44" s="20">
        <v>807</v>
      </c>
      <c r="E44" s="24">
        <f>D44/C44</f>
        <v>0.79980178394449952</v>
      </c>
    </row>
    <row r="45" spans="1:5" x14ac:dyDescent="0.2">
      <c r="A45" s="91" t="s">
        <v>59</v>
      </c>
      <c r="B45" t="s">
        <v>57</v>
      </c>
      <c r="C45" s="21"/>
      <c r="D45" s="20"/>
      <c r="E45" s="24"/>
    </row>
    <row r="46" spans="1:5" x14ac:dyDescent="0.2">
      <c r="A46" s="57" t="s">
        <v>60</v>
      </c>
      <c r="B46" s="58" t="s">
        <v>61</v>
      </c>
      <c r="C46" s="103">
        <f>SUM(C38:C45)</f>
        <v>133533</v>
      </c>
      <c r="D46" s="60">
        <f>SUM(D38:D45)</f>
        <v>191353</v>
      </c>
      <c r="E46" s="30">
        <f>D46/C46</f>
        <v>1.4330015801337497</v>
      </c>
    </row>
    <row r="47" spans="1:5" x14ac:dyDescent="0.2">
      <c r="A47" s="94" t="s">
        <v>3</v>
      </c>
      <c r="B47" t="s">
        <v>62</v>
      </c>
      <c r="C47" s="74"/>
      <c r="D47" s="45"/>
      <c r="E47" s="24"/>
    </row>
    <row r="48" spans="1:5" x14ac:dyDescent="0.2">
      <c r="A48" s="95" t="s">
        <v>4</v>
      </c>
      <c r="B48" t="s">
        <v>63</v>
      </c>
      <c r="C48" s="74"/>
      <c r="D48" s="45"/>
      <c r="E48" s="24"/>
    </row>
    <row r="49" spans="1:5" x14ac:dyDescent="0.2">
      <c r="A49" s="95" t="s">
        <v>5</v>
      </c>
      <c r="B49" t="s">
        <v>64</v>
      </c>
      <c r="C49" s="74">
        <v>1651916</v>
      </c>
      <c r="D49" s="45">
        <v>2732709</v>
      </c>
      <c r="E49" s="24">
        <f>SUM(D49/C49)</f>
        <v>1.6542663186263709</v>
      </c>
    </row>
    <row r="50" spans="1:5" x14ac:dyDescent="0.2">
      <c r="A50" s="95" t="s">
        <v>6</v>
      </c>
      <c r="B50" t="s">
        <v>65</v>
      </c>
      <c r="C50" s="74">
        <v>2639</v>
      </c>
      <c r="D50" s="45">
        <v>59</v>
      </c>
      <c r="E50" s="24">
        <f>SUM(D50/C50)</f>
        <v>2.235695339143615E-2</v>
      </c>
    </row>
    <row r="51" spans="1:5" x14ac:dyDescent="0.2">
      <c r="A51" s="95" t="s">
        <v>8</v>
      </c>
      <c r="B51" t="s">
        <v>66</v>
      </c>
      <c r="C51" s="74"/>
      <c r="D51" s="45"/>
      <c r="E51" s="24"/>
    </row>
    <row r="52" spans="1:5" x14ac:dyDescent="0.2">
      <c r="A52" s="95" t="s">
        <v>53</v>
      </c>
      <c r="B52" t="s">
        <v>67</v>
      </c>
      <c r="C52" s="74"/>
      <c r="D52" s="45"/>
      <c r="E52" s="24"/>
    </row>
    <row r="53" spans="1:5" x14ac:dyDescent="0.2">
      <c r="A53" s="95" t="s">
        <v>58</v>
      </c>
      <c r="B53" t="s">
        <v>68</v>
      </c>
      <c r="C53" s="74"/>
      <c r="D53" s="45"/>
      <c r="E53" s="24"/>
    </row>
    <row r="54" spans="1:5" x14ac:dyDescent="0.2">
      <c r="A54" s="96" t="s">
        <v>59</v>
      </c>
      <c r="B54" t="s">
        <v>69</v>
      </c>
      <c r="C54" s="74"/>
      <c r="D54" s="45"/>
      <c r="E54" s="24"/>
    </row>
    <row r="55" spans="1:5" x14ac:dyDescent="0.2">
      <c r="A55" s="57" t="s">
        <v>70</v>
      </c>
      <c r="B55" s="58" t="s">
        <v>71</v>
      </c>
      <c r="C55" s="103">
        <f>SUM(C47:C54)</f>
        <v>1654555</v>
      </c>
      <c r="D55" s="60">
        <f>SUM(D47:D54)</f>
        <v>2732768</v>
      </c>
      <c r="E55" s="30">
        <f>SUM(D55/C55)</f>
        <v>1.6516634382054389</v>
      </c>
    </row>
    <row r="56" spans="1:5" x14ac:dyDescent="0.2">
      <c r="A56" s="94" t="s">
        <v>3</v>
      </c>
      <c r="B56" s="44" t="s">
        <v>72</v>
      </c>
      <c r="C56" s="74">
        <v>170513</v>
      </c>
      <c r="D56" s="45">
        <v>77072</v>
      </c>
      <c r="E56" s="26">
        <f>D56/C56</f>
        <v>0.45200072721727963</v>
      </c>
    </row>
    <row r="57" spans="1:5" x14ac:dyDescent="0.2">
      <c r="A57" s="95" t="s">
        <v>4</v>
      </c>
      <c r="B57" s="44" t="s">
        <v>73</v>
      </c>
      <c r="C57" s="74"/>
      <c r="D57" s="45"/>
      <c r="E57" s="24"/>
    </row>
    <row r="58" spans="1:5" x14ac:dyDescent="0.2">
      <c r="A58" s="95" t="s">
        <v>5</v>
      </c>
      <c r="B58" s="44" t="s">
        <v>74</v>
      </c>
      <c r="C58" s="74"/>
      <c r="D58" s="45"/>
      <c r="E58" s="24"/>
    </row>
    <row r="59" spans="1:5" x14ac:dyDescent="0.2">
      <c r="A59" s="95" t="s">
        <v>6</v>
      </c>
      <c r="B59" s="44" t="s">
        <v>75</v>
      </c>
      <c r="C59" s="74">
        <v>1335</v>
      </c>
      <c r="D59" s="45">
        <v>1335</v>
      </c>
      <c r="E59" s="24">
        <f>SUM(D59/C59)</f>
        <v>1</v>
      </c>
    </row>
    <row r="60" spans="1:5" x14ac:dyDescent="0.2">
      <c r="A60" s="95" t="s">
        <v>8</v>
      </c>
      <c r="B60" s="44" t="s">
        <v>132</v>
      </c>
      <c r="C60" s="74"/>
      <c r="D60" s="45"/>
      <c r="E60" s="24"/>
    </row>
    <row r="61" spans="1:5" x14ac:dyDescent="0.2">
      <c r="A61" s="95" t="s">
        <v>53</v>
      </c>
      <c r="B61" s="44" t="s">
        <v>76</v>
      </c>
      <c r="C61" s="74"/>
      <c r="D61" s="45"/>
      <c r="E61" s="24"/>
    </row>
    <row r="62" spans="1:5" x14ac:dyDescent="0.2">
      <c r="A62" s="95" t="s">
        <v>58</v>
      </c>
      <c r="B62" t="s">
        <v>152</v>
      </c>
      <c r="C62" s="74">
        <v>4802</v>
      </c>
      <c r="D62" s="45"/>
      <c r="E62" s="24">
        <f t="shared" ref="E62" si="0">SUM(D62/C62)</f>
        <v>0</v>
      </c>
    </row>
    <row r="63" spans="1:5" x14ac:dyDescent="0.2">
      <c r="A63" s="95" t="s">
        <v>59</v>
      </c>
      <c r="B63" t="s">
        <v>138</v>
      </c>
      <c r="C63" s="74"/>
      <c r="D63" s="45"/>
      <c r="E63" s="24"/>
    </row>
    <row r="64" spans="1:5" x14ac:dyDescent="0.2">
      <c r="A64" s="96" t="s">
        <v>97</v>
      </c>
      <c r="B64" t="s">
        <v>139</v>
      </c>
      <c r="C64" s="104"/>
      <c r="D64" s="45">
        <v>600</v>
      </c>
      <c r="E64" s="24"/>
    </row>
    <row r="65" spans="1:5" ht="13.5" thickBot="1" x14ac:dyDescent="0.25">
      <c r="A65" s="73" t="s">
        <v>141</v>
      </c>
      <c r="B65" s="61" t="s">
        <v>77</v>
      </c>
      <c r="C65" s="18">
        <f>SUM(C56:C64)</f>
        <v>176650</v>
      </c>
      <c r="D65" s="18">
        <f>SUM(D56:D64)</f>
        <v>79007</v>
      </c>
      <c r="E65" s="31">
        <f>SUM(D65/C65)</f>
        <v>0.44725162751202946</v>
      </c>
    </row>
    <row r="66" spans="1:5" ht="14.25" thickTop="1" thickBot="1" x14ac:dyDescent="0.25">
      <c r="A66" s="54" t="s">
        <v>19</v>
      </c>
      <c r="B66" s="63" t="s">
        <v>78</v>
      </c>
      <c r="C66" s="64">
        <f>SUM(C46,C55,C65)</f>
        <v>1964738</v>
      </c>
      <c r="D66" s="64">
        <f>SUM(D46,D55,D65)</f>
        <v>3003128</v>
      </c>
      <c r="E66" s="32">
        <f t="shared" ref="E66:E72" si="1">D66/C66</f>
        <v>1.5285132165204725</v>
      </c>
    </row>
    <row r="67" spans="1:5" ht="13.5" thickTop="1" x14ac:dyDescent="0.2">
      <c r="A67" s="97" t="s">
        <v>142</v>
      </c>
      <c r="B67" s="78" t="s">
        <v>151</v>
      </c>
      <c r="C67" s="79">
        <v>89015</v>
      </c>
      <c r="D67" s="79">
        <v>10329</v>
      </c>
      <c r="E67" s="77">
        <f t="shared" si="1"/>
        <v>0.11603662304106049</v>
      </c>
    </row>
    <row r="68" spans="1:5" x14ac:dyDescent="0.2">
      <c r="A68" s="98" t="s">
        <v>143</v>
      </c>
      <c r="B68" s="58" t="s">
        <v>140</v>
      </c>
      <c r="C68" s="59">
        <v>-490</v>
      </c>
      <c r="D68" s="59">
        <v>-7751</v>
      </c>
      <c r="E68" s="30">
        <f t="shared" si="1"/>
        <v>15.818367346938775</v>
      </c>
    </row>
    <row r="69" spans="1:5" ht="13.5" thickBot="1" x14ac:dyDescent="0.25">
      <c r="A69" s="99" t="s">
        <v>144</v>
      </c>
      <c r="B69" s="61" t="s">
        <v>79</v>
      </c>
      <c r="C69" s="18">
        <v>1810</v>
      </c>
      <c r="D69" s="18">
        <v>610</v>
      </c>
      <c r="E69" s="30">
        <f t="shared" si="1"/>
        <v>0.33701657458563539</v>
      </c>
    </row>
    <row r="70" spans="1:5" ht="14.25" thickTop="1" thickBot="1" x14ac:dyDescent="0.25">
      <c r="A70" s="54" t="s">
        <v>20</v>
      </c>
      <c r="B70" s="63" t="s">
        <v>145</v>
      </c>
      <c r="C70" s="64">
        <f>SUM(C67:C69)</f>
        <v>90335</v>
      </c>
      <c r="D70" s="64">
        <f>SUM(D67:D69)</f>
        <v>3188</v>
      </c>
      <c r="E70" s="31">
        <f t="shared" si="1"/>
        <v>3.5290861792217854E-2</v>
      </c>
    </row>
    <row r="71" spans="1:5" ht="13.5" thickTop="1" x14ac:dyDescent="0.2">
      <c r="A71" s="100" t="s">
        <v>3</v>
      </c>
      <c r="B71" s="44" t="s">
        <v>80</v>
      </c>
      <c r="C71" s="74">
        <v>129274</v>
      </c>
      <c r="D71" s="74">
        <v>122305</v>
      </c>
      <c r="E71" s="24">
        <f t="shared" si="1"/>
        <v>0.94609124804678435</v>
      </c>
    </row>
    <row r="72" spans="1:5" x14ac:dyDescent="0.2">
      <c r="A72" s="95" t="s">
        <v>4</v>
      </c>
      <c r="B72" s="44" t="s">
        <v>81</v>
      </c>
      <c r="C72" s="74">
        <v>2180</v>
      </c>
      <c r="D72" s="74">
        <v>8594</v>
      </c>
      <c r="E72" s="24">
        <f t="shared" si="1"/>
        <v>3.9422018348623853</v>
      </c>
    </row>
    <row r="73" spans="1:5" ht="13.5" thickBot="1" x14ac:dyDescent="0.25">
      <c r="A73" s="101" t="s">
        <v>5</v>
      </c>
      <c r="B73" s="62" t="s">
        <v>82</v>
      </c>
      <c r="C73" s="75"/>
      <c r="D73" s="75"/>
      <c r="E73" s="29"/>
    </row>
    <row r="74" spans="1:5" ht="14.25" thickTop="1" thickBot="1" x14ac:dyDescent="0.25">
      <c r="A74" s="54" t="s">
        <v>21</v>
      </c>
      <c r="B74" s="63" t="s">
        <v>83</v>
      </c>
      <c r="C74" s="64">
        <f>SUM(C71:C73)</f>
        <v>131454</v>
      </c>
      <c r="D74" s="64">
        <f>SUM(D71:D73)</f>
        <v>130899</v>
      </c>
      <c r="E74" s="82">
        <f>SUM(D74/C74)</f>
        <v>0.9957779907800447</v>
      </c>
    </row>
    <row r="75" spans="1:5" ht="13.5" thickTop="1" x14ac:dyDescent="0.2">
      <c r="A75" s="48"/>
      <c r="B75" s="47"/>
      <c r="C75" s="66"/>
      <c r="D75" s="66"/>
      <c r="E75" s="65"/>
    </row>
    <row r="76" spans="1:5" ht="15.75" customHeight="1" x14ac:dyDescent="0.2">
      <c r="A76" s="113" t="s">
        <v>17</v>
      </c>
      <c r="B76" s="114"/>
      <c r="C76" s="7">
        <f>SUM(C22,C32,C37,C66,C70,C74)</f>
        <v>52609360</v>
      </c>
      <c r="D76" s="7">
        <f>SUM(D22,D32,D37,D66,D70,D74)</f>
        <v>53194179</v>
      </c>
      <c r="E76" s="30">
        <f>D76/C76</f>
        <v>1.0111162538377201</v>
      </c>
    </row>
    <row r="77" spans="1:5" x14ac:dyDescent="0.2">
      <c r="C77" s="27"/>
      <c r="D77" s="27"/>
      <c r="E77" s="35"/>
    </row>
    <row r="78" spans="1:5" x14ac:dyDescent="0.2">
      <c r="C78" s="108" t="s">
        <v>149</v>
      </c>
      <c r="D78" s="109"/>
      <c r="E78" s="109"/>
    </row>
    <row r="79" spans="1:5" x14ac:dyDescent="0.2">
      <c r="A79" s="115" t="s">
        <v>23</v>
      </c>
      <c r="B79" s="115"/>
      <c r="C79" s="115"/>
      <c r="D79" s="115"/>
      <c r="E79" s="115"/>
    </row>
    <row r="80" spans="1:5" x14ac:dyDescent="0.2">
      <c r="A80" s="115" t="s">
        <v>154</v>
      </c>
      <c r="B80" s="115"/>
      <c r="C80" s="115"/>
      <c r="D80" s="115"/>
      <c r="E80" s="115"/>
    </row>
    <row r="81" spans="1:5" x14ac:dyDescent="0.2">
      <c r="C81" s="28"/>
      <c r="D81" s="28"/>
      <c r="E81" s="19" t="s">
        <v>137</v>
      </c>
    </row>
    <row r="82" spans="1:5" ht="37.5" customHeight="1" x14ac:dyDescent="0.2">
      <c r="A82" s="110" t="s">
        <v>18</v>
      </c>
      <c r="B82" s="110"/>
      <c r="C82" s="22" t="s">
        <v>84</v>
      </c>
      <c r="D82" s="22" t="s">
        <v>85</v>
      </c>
      <c r="E82" s="34" t="s">
        <v>24</v>
      </c>
    </row>
    <row r="83" spans="1:5" x14ac:dyDescent="0.2">
      <c r="A83" s="89" t="s">
        <v>1</v>
      </c>
      <c r="B83" s="3" t="s">
        <v>86</v>
      </c>
      <c r="C83" s="69">
        <v>32049205</v>
      </c>
      <c r="D83" s="69">
        <v>32049205</v>
      </c>
      <c r="E83" s="26">
        <f>SUM(D83/C83)</f>
        <v>1</v>
      </c>
    </row>
    <row r="84" spans="1:5" x14ac:dyDescent="0.2">
      <c r="A84" s="90" t="s">
        <v>10</v>
      </c>
      <c r="B84" s="3" t="s">
        <v>92</v>
      </c>
      <c r="C84" s="21">
        <v>3149904</v>
      </c>
      <c r="D84" s="21">
        <v>2717335</v>
      </c>
      <c r="E84" s="24">
        <f>SUM(D84/C84)</f>
        <v>0.86267232271205729</v>
      </c>
    </row>
    <row r="85" spans="1:5" x14ac:dyDescent="0.2">
      <c r="A85" s="90" t="s">
        <v>11</v>
      </c>
      <c r="B85" s="3" t="s">
        <v>87</v>
      </c>
      <c r="C85" s="21">
        <v>365410</v>
      </c>
      <c r="D85" s="21">
        <v>365410</v>
      </c>
      <c r="E85" s="24">
        <f>SUM(D85/C85)</f>
        <v>1</v>
      </c>
    </row>
    <row r="86" spans="1:5" x14ac:dyDescent="0.2">
      <c r="A86" s="90" t="s">
        <v>12</v>
      </c>
      <c r="B86" s="3" t="s">
        <v>88</v>
      </c>
      <c r="C86" s="21">
        <v>-10752339</v>
      </c>
      <c r="D86" s="21">
        <v>-13009566</v>
      </c>
      <c r="E86" s="24">
        <f>SUM(D86/C86)</f>
        <v>1.2099289280220797</v>
      </c>
    </row>
    <row r="87" spans="1:5" x14ac:dyDescent="0.2">
      <c r="A87" s="90" t="s">
        <v>15</v>
      </c>
      <c r="B87" s="3" t="s">
        <v>89</v>
      </c>
      <c r="C87" s="21"/>
      <c r="D87" s="21"/>
      <c r="E87" s="24"/>
    </row>
    <row r="88" spans="1:5" ht="13.5" thickBot="1" x14ac:dyDescent="0.25">
      <c r="A88" s="93" t="s">
        <v>133</v>
      </c>
      <c r="B88" s="3" t="s">
        <v>134</v>
      </c>
      <c r="C88" s="21">
        <v>-2257227</v>
      </c>
      <c r="D88" s="21">
        <v>724229</v>
      </c>
      <c r="E88" s="29">
        <f>SUM(D88/C88)</f>
        <v>-0.320848988604159</v>
      </c>
    </row>
    <row r="89" spans="1:5" ht="14.25" thickTop="1" thickBot="1" x14ac:dyDescent="0.25">
      <c r="A89" s="10" t="s">
        <v>90</v>
      </c>
      <c r="B89" s="5" t="s">
        <v>91</v>
      </c>
      <c r="C89" s="14">
        <f>SUM(C83:C88)</f>
        <v>22554953</v>
      </c>
      <c r="D89" s="14">
        <f>SUM(D83:D88)</f>
        <v>22846613</v>
      </c>
      <c r="E89" s="29">
        <f>SUM(D89/C89)</f>
        <v>1.0129310843609383</v>
      </c>
    </row>
    <row r="90" spans="1:5" ht="13.5" thickTop="1" x14ac:dyDescent="0.2">
      <c r="A90" s="92" t="s">
        <v>3</v>
      </c>
      <c r="B90" s="3" t="s">
        <v>93</v>
      </c>
      <c r="C90" s="17">
        <v>13969</v>
      </c>
      <c r="D90" s="17">
        <v>760</v>
      </c>
      <c r="E90" s="24">
        <f>SUM(D90/C90)</f>
        <v>5.4406185124203595E-2</v>
      </c>
    </row>
    <row r="91" spans="1:5" x14ac:dyDescent="0.2">
      <c r="A91" s="90" t="s">
        <v>4</v>
      </c>
      <c r="B91" s="3" t="s">
        <v>94</v>
      </c>
      <c r="C91" s="17"/>
      <c r="D91" s="17"/>
      <c r="E91" s="24"/>
    </row>
    <row r="92" spans="1:5" x14ac:dyDescent="0.2">
      <c r="A92" s="90" t="s">
        <v>5</v>
      </c>
      <c r="B92" s="3" t="s">
        <v>95</v>
      </c>
      <c r="C92" s="17">
        <v>262636</v>
      </c>
      <c r="D92" s="17">
        <v>71411</v>
      </c>
      <c r="E92" s="24">
        <f>SUM(D92/C92)</f>
        <v>0.2719010341308884</v>
      </c>
    </row>
    <row r="93" spans="1:5" x14ac:dyDescent="0.2">
      <c r="A93" s="90" t="s">
        <v>6</v>
      </c>
      <c r="B93" s="3" t="s">
        <v>96</v>
      </c>
      <c r="C93" s="17">
        <v>776</v>
      </c>
      <c r="D93" s="17">
        <v>0</v>
      </c>
      <c r="E93" s="24">
        <f t="shared" ref="E93:E99" si="2">SUM(D93/C93)</f>
        <v>0</v>
      </c>
    </row>
    <row r="94" spans="1:5" x14ac:dyDescent="0.2">
      <c r="A94" s="90" t="s">
        <v>8</v>
      </c>
      <c r="B94" s="3" t="s">
        <v>98</v>
      </c>
      <c r="C94" s="17">
        <v>265729</v>
      </c>
      <c r="D94" s="17">
        <v>18764</v>
      </c>
      <c r="E94" s="24">
        <f t="shared" si="2"/>
        <v>7.0613293995009957E-2</v>
      </c>
    </row>
    <row r="95" spans="1:5" x14ac:dyDescent="0.2">
      <c r="A95" s="90" t="s">
        <v>53</v>
      </c>
      <c r="B95" s="3" t="s">
        <v>99</v>
      </c>
      <c r="C95" s="17">
        <v>16031</v>
      </c>
      <c r="D95" s="17"/>
      <c r="E95" s="24">
        <f t="shared" si="2"/>
        <v>0</v>
      </c>
    </row>
    <row r="96" spans="1:5" x14ac:dyDescent="0.2">
      <c r="A96" s="90" t="s">
        <v>58</v>
      </c>
      <c r="B96" s="3" t="s">
        <v>100</v>
      </c>
      <c r="C96" s="17"/>
      <c r="D96" s="17"/>
      <c r="E96" s="24"/>
    </row>
    <row r="97" spans="1:5" x14ac:dyDescent="0.2">
      <c r="A97" s="90" t="s">
        <v>59</v>
      </c>
      <c r="B97" s="3" t="s">
        <v>101</v>
      </c>
      <c r="C97" s="17">
        <v>16554</v>
      </c>
      <c r="D97" s="17"/>
      <c r="E97" s="24">
        <f t="shared" si="2"/>
        <v>0</v>
      </c>
    </row>
    <row r="98" spans="1:5" x14ac:dyDescent="0.2">
      <c r="A98" s="91" t="s">
        <v>97</v>
      </c>
      <c r="B98" s="3" t="s">
        <v>102</v>
      </c>
      <c r="C98" s="17">
        <v>40773</v>
      </c>
      <c r="D98" s="17"/>
      <c r="E98" s="24"/>
    </row>
    <row r="99" spans="1:5" x14ac:dyDescent="0.2">
      <c r="A99" s="43" t="s">
        <v>103</v>
      </c>
      <c r="B99" s="76" t="s">
        <v>104</v>
      </c>
      <c r="C99" s="46">
        <f>SUM(C90:C98)</f>
        <v>616468</v>
      </c>
      <c r="D99" s="46">
        <f>SUM(D90:D98)</f>
        <v>90935</v>
      </c>
      <c r="E99" s="30">
        <f t="shared" si="2"/>
        <v>0.14750968420096419</v>
      </c>
    </row>
    <row r="100" spans="1:5" x14ac:dyDescent="0.2">
      <c r="A100" s="89" t="s">
        <v>3</v>
      </c>
      <c r="B100" t="s">
        <v>105</v>
      </c>
      <c r="C100" s="105">
        <v>569</v>
      </c>
      <c r="D100" s="70">
        <v>2406</v>
      </c>
      <c r="E100" s="24">
        <f>SUM(D100/C100)</f>
        <v>4.2284710017574696</v>
      </c>
    </row>
    <row r="101" spans="1:5" x14ac:dyDescent="0.2">
      <c r="A101" s="90" t="s">
        <v>4</v>
      </c>
      <c r="B101" t="s">
        <v>106</v>
      </c>
      <c r="C101" s="106"/>
      <c r="D101" s="70"/>
      <c r="E101" s="24"/>
    </row>
    <row r="102" spans="1:5" x14ac:dyDescent="0.2">
      <c r="A102" s="90" t="s">
        <v>5</v>
      </c>
      <c r="B102" t="s">
        <v>107</v>
      </c>
      <c r="C102" s="106">
        <v>239913</v>
      </c>
      <c r="D102" s="70">
        <v>101399</v>
      </c>
      <c r="E102" s="24">
        <f t="shared" ref="E102:E112" si="3">SUM(D102/C102)</f>
        <v>0.42264904361164257</v>
      </c>
    </row>
    <row r="103" spans="1:5" x14ac:dyDescent="0.2">
      <c r="A103" s="90" t="s">
        <v>6</v>
      </c>
      <c r="B103" t="s">
        <v>108</v>
      </c>
      <c r="C103" s="106">
        <v>70</v>
      </c>
      <c r="D103" s="70">
        <v>762</v>
      </c>
      <c r="E103" s="24">
        <f t="shared" si="3"/>
        <v>10.885714285714286</v>
      </c>
    </row>
    <row r="104" spans="1:5" x14ac:dyDescent="0.2">
      <c r="A104" s="90" t="s">
        <v>8</v>
      </c>
      <c r="B104" t="s">
        <v>109</v>
      </c>
      <c r="C104" s="106">
        <v>334149</v>
      </c>
      <c r="D104" s="70">
        <v>156657</v>
      </c>
      <c r="E104" s="24"/>
    </row>
    <row r="105" spans="1:5" x14ac:dyDescent="0.2">
      <c r="A105" s="90" t="s">
        <v>53</v>
      </c>
      <c r="B105" t="s">
        <v>110</v>
      </c>
      <c r="C105" s="106">
        <v>571938</v>
      </c>
      <c r="D105" s="70">
        <v>66699</v>
      </c>
      <c r="E105" s="24">
        <f t="shared" si="3"/>
        <v>0.11661928390839567</v>
      </c>
    </row>
    <row r="106" spans="1:5" x14ac:dyDescent="0.2">
      <c r="A106" s="90" t="s">
        <v>58</v>
      </c>
      <c r="B106" t="s">
        <v>111</v>
      </c>
      <c r="C106" s="106"/>
      <c r="D106" s="70"/>
      <c r="E106" s="24"/>
    </row>
    <row r="107" spans="1:5" x14ac:dyDescent="0.2">
      <c r="A107" s="90" t="s">
        <v>59</v>
      </c>
      <c r="B107" t="s">
        <v>112</v>
      </c>
      <c r="C107" s="106">
        <v>20965</v>
      </c>
      <c r="D107" s="70">
        <v>17672</v>
      </c>
      <c r="E107" s="24"/>
    </row>
    <row r="108" spans="1:5" x14ac:dyDescent="0.2">
      <c r="A108" s="91" t="s">
        <v>97</v>
      </c>
      <c r="B108" t="s">
        <v>113</v>
      </c>
      <c r="C108" s="106">
        <v>2019300</v>
      </c>
      <c r="D108" s="70">
        <v>1743930</v>
      </c>
      <c r="E108" s="25">
        <f t="shared" si="3"/>
        <v>0.86363096122418659</v>
      </c>
    </row>
    <row r="109" spans="1:5" x14ac:dyDescent="0.2">
      <c r="A109" s="43" t="s">
        <v>115</v>
      </c>
      <c r="B109" s="76" t="s">
        <v>114</v>
      </c>
      <c r="C109" s="46">
        <f>SUM(C100:C108)</f>
        <v>3186904</v>
      </c>
      <c r="D109" s="46">
        <f>SUM(D100:D108)</f>
        <v>2089525</v>
      </c>
      <c r="E109" s="25">
        <f t="shared" si="3"/>
        <v>0.65565985043791719</v>
      </c>
    </row>
    <row r="110" spans="1:5" x14ac:dyDescent="0.2">
      <c r="A110" s="94" t="s">
        <v>3</v>
      </c>
      <c r="B110" s="44" t="s">
        <v>116</v>
      </c>
      <c r="C110" s="74">
        <v>452995</v>
      </c>
      <c r="D110" s="45">
        <v>350399</v>
      </c>
      <c r="E110" s="26">
        <f t="shared" si="3"/>
        <v>0.77351626397642359</v>
      </c>
    </row>
    <row r="111" spans="1:5" x14ac:dyDescent="0.2">
      <c r="A111" s="90" t="s">
        <v>4</v>
      </c>
      <c r="B111" t="s">
        <v>73</v>
      </c>
      <c r="C111" s="21">
        <v>4802</v>
      </c>
      <c r="D111" s="20">
        <v>0</v>
      </c>
      <c r="E111" s="24"/>
    </row>
    <row r="112" spans="1:5" x14ac:dyDescent="0.2">
      <c r="A112" s="90" t="s">
        <v>5</v>
      </c>
      <c r="B112" t="s">
        <v>117</v>
      </c>
      <c r="C112" s="21">
        <v>609</v>
      </c>
      <c r="D112" s="20">
        <v>162</v>
      </c>
      <c r="E112" s="24">
        <f t="shared" si="3"/>
        <v>0.26600985221674878</v>
      </c>
    </row>
    <row r="113" spans="1:5" x14ac:dyDescent="0.2">
      <c r="A113" s="90" t="s">
        <v>6</v>
      </c>
      <c r="B113" t="s">
        <v>75</v>
      </c>
      <c r="C113" s="21"/>
      <c r="D113" s="20"/>
      <c r="E113" s="24"/>
    </row>
    <row r="114" spans="1:5" x14ac:dyDescent="0.2">
      <c r="A114" s="90" t="s">
        <v>8</v>
      </c>
      <c r="B114" t="s">
        <v>118</v>
      </c>
      <c r="C114" s="21"/>
      <c r="D114" s="20"/>
      <c r="E114" s="24"/>
    </row>
    <row r="115" spans="1:5" x14ac:dyDescent="0.2">
      <c r="A115" s="90" t="s">
        <v>53</v>
      </c>
      <c r="B115" s="44" t="s">
        <v>119</v>
      </c>
      <c r="C115" s="74"/>
      <c r="D115" s="45"/>
      <c r="E115" s="24"/>
    </row>
    <row r="116" spans="1:5" x14ac:dyDescent="0.2">
      <c r="A116" s="90" t="s">
        <v>58</v>
      </c>
      <c r="B116" s="44" t="s">
        <v>135</v>
      </c>
      <c r="C116" s="74">
        <v>81771</v>
      </c>
      <c r="D116" s="45">
        <v>68382</v>
      </c>
      <c r="E116" s="24">
        <f>SUM(D116/C116)</f>
        <v>0.83626224456103015</v>
      </c>
    </row>
    <row r="117" spans="1:5" x14ac:dyDescent="0.2">
      <c r="A117" s="90" t="s">
        <v>59</v>
      </c>
      <c r="B117" t="s">
        <v>150</v>
      </c>
      <c r="C117" s="74">
        <v>1503</v>
      </c>
      <c r="D117" s="45">
        <v>333</v>
      </c>
      <c r="E117" s="24">
        <f>SUM(D117/C117)</f>
        <v>0.22155688622754491</v>
      </c>
    </row>
    <row r="118" spans="1:5" x14ac:dyDescent="0.2">
      <c r="A118" s="90" t="s">
        <v>97</v>
      </c>
      <c r="B118" t="s">
        <v>153</v>
      </c>
      <c r="C118" s="104"/>
      <c r="D118" s="45"/>
      <c r="E118" s="24"/>
    </row>
    <row r="119" spans="1:5" ht="13.5" thickBot="1" x14ac:dyDescent="0.25">
      <c r="A119" s="49" t="s">
        <v>120</v>
      </c>
      <c r="B119" s="50" t="s">
        <v>121</v>
      </c>
      <c r="C119" s="51">
        <f>SUM(C110:C117)</f>
        <v>541680</v>
      </c>
      <c r="D119" s="51">
        <f>SUM(D110:D117)</f>
        <v>419276</v>
      </c>
      <c r="E119" s="31">
        <f>SUM(D119/C119)</f>
        <v>0.77402894697976665</v>
      </c>
    </row>
    <row r="120" spans="1:5" ht="14.25" thickTop="1" thickBot="1" x14ac:dyDescent="0.25">
      <c r="A120" s="54" t="s">
        <v>122</v>
      </c>
      <c r="B120" s="63" t="s">
        <v>123</v>
      </c>
      <c r="C120" s="41">
        <f>SUM(C99,C109,C119)</f>
        <v>4345052</v>
      </c>
      <c r="D120" s="41">
        <f>SUM(D99,D109,D119)</f>
        <v>2599736</v>
      </c>
      <c r="E120" s="32">
        <f>SUM(D120/C120)</f>
        <v>0.59832103275173687</v>
      </c>
    </row>
    <row r="121" spans="1:5" ht="14.25" thickTop="1" thickBot="1" x14ac:dyDescent="0.25">
      <c r="A121" s="39" t="s">
        <v>1</v>
      </c>
      <c r="B121" s="40" t="s">
        <v>124</v>
      </c>
      <c r="C121" s="72"/>
      <c r="D121" s="72"/>
      <c r="E121" s="71"/>
    </row>
    <row r="122" spans="1:5" ht="14.25" thickTop="1" thickBot="1" x14ac:dyDescent="0.25">
      <c r="A122" s="39" t="s">
        <v>125</v>
      </c>
      <c r="B122" s="40" t="s">
        <v>126</v>
      </c>
      <c r="C122" s="67"/>
      <c r="D122" s="67"/>
      <c r="E122" s="68"/>
    </row>
    <row r="123" spans="1:5" ht="13.5" thickTop="1" x14ac:dyDescent="0.2">
      <c r="A123" s="92" t="s">
        <v>3</v>
      </c>
      <c r="B123" s="3" t="s">
        <v>127</v>
      </c>
      <c r="C123" s="17">
        <v>1660752</v>
      </c>
      <c r="D123" s="17">
        <v>2732893</v>
      </c>
      <c r="E123" s="24">
        <f>SUM(D123/C123)</f>
        <v>1.6455756187558408</v>
      </c>
    </row>
    <row r="124" spans="1:5" x14ac:dyDescent="0.2">
      <c r="A124" s="90" t="s">
        <v>4</v>
      </c>
      <c r="B124" s="3" t="s">
        <v>128</v>
      </c>
      <c r="C124" s="17">
        <v>73030</v>
      </c>
      <c r="D124" s="17">
        <v>64064</v>
      </c>
      <c r="E124" s="24">
        <f>SUM(D124/C124)</f>
        <v>0.87722853621799257</v>
      </c>
    </row>
    <row r="125" spans="1:5" ht="13.5" thickBot="1" x14ac:dyDescent="0.25">
      <c r="A125" s="93" t="s">
        <v>5</v>
      </c>
      <c r="B125" s="3" t="s">
        <v>129</v>
      </c>
      <c r="C125" s="17">
        <v>23975573</v>
      </c>
      <c r="D125" s="17">
        <v>24950873</v>
      </c>
      <c r="E125" s="24">
        <f>SUM(D125/C125)</f>
        <v>1.0406789026481245</v>
      </c>
    </row>
    <row r="126" spans="1:5" ht="14.25" thickTop="1" thickBot="1" x14ac:dyDescent="0.25">
      <c r="A126" s="39" t="s">
        <v>130</v>
      </c>
      <c r="B126" s="40" t="s">
        <v>131</v>
      </c>
      <c r="C126" s="67">
        <f>SUM(C123:C125)</f>
        <v>25709355</v>
      </c>
      <c r="D126" s="67">
        <f>SUM(D123:D125)</f>
        <v>27747830</v>
      </c>
      <c r="E126" s="32">
        <f>SUM(D126/C126)</f>
        <v>1.0792892314879157</v>
      </c>
    </row>
    <row r="127" spans="1:5" ht="13.5" thickTop="1" x14ac:dyDescent="0.2">
      <c r="A127" s="12"/>
      <c r="B127" s="11"/>
      <c r="C127" s="17"/>
      <c r="D127" s="17"/>
      <c r="E127" s="24"/>
    </row>
    <row r="128" spans="1:5" ht="13.5" customHeight="1" x14ac:dyDescent="0.2">
      <c r="A128" s="15" t="s">
        <v>22</v>
      </c>
      <c r="B128" s="16"/>
      <c r="C128" s="7">
        <f>SUM(C89,C120,C121,C122,C126)</f>
        <v>52609360</v>
      </c>
      <c r="D128" s="7">
        <f>SUM(D89,D120,D121,D122,D126)</f>
        <v>53194179</v>
      </c>
      <c r="E128" s="30">
        <f>SUM(D128/C128)</f>
        <v>1.0111162538377201</v>
      </c>
    </row>
  </sheetData>
  <mergeCells count="10">
    <mergeCell ref="C1:E1"/>
    <mergeCell ref="A82:B82"/>
    <mergeCell ref="A6:B6"/>
    <mergeCell ref="A76:B76"/>
    <mergeCell ref="A2:E2"/>
    <mergeCell ref="A3:E3"/>
    <mergeCell ref="C78:E78"/>
    <mergeCell ref="A79:E79"/>
    <mergeCell ref="A80:E80"/>
    <mergeCell ref="B4:J4"/>
  </mergeCells>
  <phoneticPr fontId="0" type="noConversion"/>
  <pageMargins left="0.82677165354330717" right="0.78740157480314965" top="0.98425196850393704" bottom="0.98425196850393704" header="0.51181102362204722" footer="0.51181102362204722"/>
  <pageSetup paperSize="8" orientation="portrait" useFirstPageNumber="1" r:id="rId1"/>
  <headerFooter alignWithMargins="0">
    <oddFooter>&amp;L
&amp;C&amp;P</oddFooter>
  </headerFooter>
  <rowBreaks count="1" manualBreakCount="1">
    <brk id="77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 laszt s</dc:creator>
  <cp:lastModifiedBy>Boráros Barbara</cp:lastModifiedBy>
  <cp:lastPrinted>2024-05-15T14:06:16Z</cp:lastPrinted>
  <dcterms:created xsi:type="dcterms:W3CDTF">2002-03-21T08:25:43Z</dcterms:created>
  <dcterms:modified xsi:type="dcterms:W3CDTF">2024-05-24T08:01:54Z</dcterms:modified>
</cp:coreProperties>
</file>